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0" yWindow="-480" windowWidth="15600" windowHeight="10170"/>
  </bookViews>
  <sheets>
    <sheet name="Stats" sheetId="1" r:id="rId1"/>
  </sheets>
  <calcPr calcId="144525"/>
</workbook>
</file>

<file path=xl/calcChain.xml><?xml version="1.0" encoding="utf-8"?>
<calcChain xmlns="http://schemas.openxmlformats.org/spreadsheetml/2006/main">
  <c r="O23" i="1" l="1"/>
  <c r="P22" i="1"/>
  <c r="O22" i="1"/>
  <c r="P21" i="1"/>
  <c r="O21" i="1"/>
  <c r="P20" i="1"/>
  <c r="O20" i="1"/>
  <c r="P19" i="1"/>
  <c r="O19" i="1"/>
  <c r="O18" i="1"/>
  <c r="M23" i="1"/>
  <c r="N22" i="1"/>
  <c r="M22" i="1"/>
  <c r="N21" i="1"/>
  <c r="M21" i="1"/>
  <c r="N20" i="1"/>
  <c r="M20" i="1"/>
  <c r="N19" i="1"/>
  <c r="M19" i="1"/>
  <c r="M18" i="1"/>
  <c r="K23" i="1"/>
  <c r="L22" i="1"/>
  <c r="K22" i="1"/>
  <c r="L21" i="1"/>
  <c r="K21" i="1"/>
  <c r="L20" i="1"/>
  <c r="K20" i="1"/>
  <c r="L19" i="1"/>
  <c r="K19" i="1"/>
  <c r="K18" i="1"/>
  <c r="I23" i="1"/>
  <c r="J22" i="1"/>
  <c r="I22" i="1"/>
  <c r="J21" i="1"/>
  <c r="I21" i="1"/>
  <c r="J20" i="1"/>
  <c r="I20" i="1"/>
  <c r="J19" i="1"/>
  <c r="I19" i="1"/>
  <c r="I18" i="1"/>
  <c r="G23" i="1"/>
  <c r="H22" i="1"/>
  <c r="G22" i="1"/>
  <c r="H21" i="1"/>
  <c r="G21" i="1"/>
  <c r="H20" i="1"/>
  <c r="G20" i="1"/>
  <c r="H19" i="1"/>
  <c r="G19" i="1"/>
  <c r="G18" i="1"/>
  <c r="E23" i="1"/>
  <c r="F22" i="1"/>
  <c r="E22" i="1"/>
  <c r="F21" i="1"/>
  <c r="E21" i="1"/>
  <c r="F20" i="1"/>
  <c r="E20" i="1"/>
  <c r="F19" i="1"/>
  <c r="E19" i="1"/>
  <c r="E18" i="1"/>
  <c r="D22" i="1"/>
  <c r="D21" i="1"/>
  <c r="D20" i="1"/>
  <c r="D19" i="1"/>
  <c r="C23" i="1"/>
  <c r="C22" i="1"/>
  <c r="C21" i="1"/>
  <c r="C20" i="1"/>
  <c r="C19" i="1"/>
  <c r="C18" i="1"/>
  <c r="P15" i="1"/>
  <c r="P14" i="1"/>
  <c r="P12" i="1"/>
  <c r="P11" i="1"/>
  <c r="P9" i="1"/>
  <c r="P8" i="1"/>
  <c r="N15" i="1"/>
  <c r="N14" i="1"/>
  <c r="N13" i="1"/>
  <c r="N12" i="1"/>
  <c r="N11" i="1"/>
  <c r="N10" i="1"/>
  <c r="N9" i="1"/>
  <c r="N7" i="1"/>
  <c r="N6" i="1"/>
  <c r="L15" i="1"/>
  <c r="L14" i="1"/>
  <c r="L13" i="1"/>
  <c r="L12" i="1"/>
  <c r="L11" i="1"/>
  <c r="L10" i="1"/>
  <c r="L9" i="1"/>
  <c r="L8" i="1"/>
  <c r="L6" i="1"/>
  <c r="J13" i="1"/>
  <c r="J11" i="1"/>
  <c r="J10" i="1"/>
  <c r="J9" i="1"/>
  <c r="J8" i="1"/>
  <c r="J7" i="1"/>
  <c r="J6" i="1"/>
  <c r="H15" i="1"/>
  <c r="H14" i="1"/>
  <c r="H12" i="1"/>
  <c r="H11" i="1"/>
  <c r="H10" i="1"/>
  <c r="H9" i="1"/>
  <c r="H8" i="1"/>
  <c r="H6" i="1"/>
  <c r="F15" i="1"/>
  <c r="F14" i="1"/>
  <c r="F13" i="1"/>
  <c r="F12" i="1"/>
  <c r="F11" i="1"/>
  <c r="F10" i="1"/>
  <c r="F9" i="1"/>
  <c r="F8" i="1"/>
  <c r="F7" i="1"/>
  <c r="F6" i="1"/>
  <c r="D7" i="1"/>
  <c r="D8" i="1"/>
  <c r="D9" i="1"/>
  <c r="D10" i="1"/>
  <c r="D11" i="1"/>
  <c r="D12" i="1"/>
  <c r="D13" i="1"/>
  <c r="D14" i="1"/>
  <c r="D15" i="1"/>
  <c r="D6" i="1"/>
</calcChain>
</file>

<file path=xl/sharedStrings.xml><?xml version="1.0" encoding="utf-8"?>
<sst xmlns="http://schemas.openxmlformats.org/spreadsheetml/2006/main" count="44" uniqueCount="27">
  <si>
    <t>Flight #</t>
  </si>
  <si>
    <t>% Full</t>
  </si>
  <si>
    <t>Destination</t>
  </si>
  <si>
    <t>DFW</t>
  </si>
  <si>
    <t>TUL</t>
  </si>
  <si>
    <t>DEN</t>
  </si>
  <si>
    <t>ORD</t>
  </si>
  <si>
    <t>Sunday</t>
  </si>
  <si>
    <t>Monday</t>
  </si>
  <si>
    <t>Tuesday</t>
  </si>
  <si>
    <t>Wednesday</t>
  </si>
  <si>
    <t>Thursday</t>
  </si>
  <si>
    <t>Friday</t>
  </si>
  <si>
    <t>Saturday</t>
  </si>
  <si>
    <t>Daily Statistics</t>
  </si>
  <si>
    <t>SLC</t>
  </si>
  <si>
    <t>Blue Skies Airlines</t>
  </si>
  <si>
    <t>Aircraft Capacity:</t>
  </si>
  <si>
    <t># Pass</t>
  </si>
  <si>
    <t>Daily Flight Information</t>
  </si>
  <si>
    <t>Flight Info</t>
  </si>
  <si>
    <t>Total # of Passengers</t>
  </si>
  <si>
    <t>Averages</t>
  </si>
  <si>
    <t>Medians</t>
  </si>
  <si>
    <t>Least Full Flights</t>
  </si>
  <si>
    <t>Most Full Flights</t>
  </si>
  <si>
    <t># of Flights per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</si>
</sst>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6"/>
      <color rgb="FF0070C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164" fontId="5" fillId="0" borderId="4" xfId="1" applyNumberFormat="1" applyFont="1" applyFill="1" applyBorder="1"/>
    <xf numFmtId="164" fontId="5" fillId="0" borderId="6" xfId="1" applyNumberFormat="1" applyFont="1" applyFill="1" applyBorder="1"/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9" fontId="0" fillId="0" borderId="4" xfId="1" applyFont="1" applyBorder="1"/>
    <xf numFmtId="0" fontId="0" fillId="0" borderId="5" xfId="0" applyBorder="1"/>
    <xf numFmtId="9" fontId="0" fillId="0" borderId="6" xfId="1" applyFont="1" applyBorder="1"/>
    <xf numFmtId="0" fontId="0" fillId="0" borderId="4" xfId="0" applyBorder="1"/>
    <xf numFmtId="0" fontId="0" fillId="0" borderId="6" xfId="0" applyBorder="1"/>
    <xf numFmtId="0" fontId="4" fillId="2" borderId="4" xfId="0" applyFont="1" applyFill="1" applyBorder="1"/>
    <xf numFmtId="0" fontId="0" fillId="0" borderId="3" xfId="0" applyBorder="1" applyAlignment="1">
      <alignment horizontal="right" indent="2"/>
    </xf>
    <xf numFmtId="0" fontId="0" fillId="0" borderId="5" xfId="0" applyBorder="1" applyAlignment="1">
      <alignment horizontal="right" indent="2"/>
    </xf>
    <xf numFmtId="0" fontId="6" fillId="3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view="pageLayout" zoomScaleNormal="100" workbookViewId="0">
      <selection activeCell="H35" sqref="H35"/>
    </sheetView>
  </sheetViews>
  <sheetFormatPr defaultRowHeight="15" x14ac:dyDescent="0.25"/>
  <cols>
    <col min="1" max="1" width="7.85546875" customWidth="1"/>
    <col min="2" max="2" width="12.140625" customWidth="1"/>
    <col min="3" max="3" width="8" customWidth="1"/>
    <col min="4" max="4" width="8.28515625" customWidth="1"/>
    <col min="5" max="5" width="8" customWidth="1"/>
    <col min="6" max="6" width="8.28515625" customWidth="1"/>
    <col min="7" max="7" width="8" customWidth="1"/>
    <col min="8" max="8" width="8.28515625" customWidth="1"/>
    <col min="9" max="9" width="8" customWidth="1"/>
    <col min="10" max="10" width="8.28515625" customWidth="1"/>
    <col min="11" max="11" width="8" customWidth="1"/>
    <col min="12" max="12" width="8.28515625" customWidth="1"/>
    <col min="13" max="13" width="8" customWidth="1"/>
    <col min="14" max="14" width="8.28515625" customWidth="1"/>
    <col min="15" max="15" width="8" customWidth="1"/>
    <col min="16" max="16" width="8.28515625" customWidth="1"/>
  </cols>
  <sheetData>
    <row r="1" spans="1:16" ht="33.75" x14ac:dyDescent="0.5">
      <c r="A1" s="24" t="s">
        <v>16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x14ac:dyDescent="0.25">
      <c r="A2" s="23" t="s">
        <v>17</v>
      </c>
      <c r="B2" s="23"/>
      <c r="C2" s="1">
        <v>70</v>
      </c>
    </row>
    <row r="3" spans="1:16" ht="18.75" x14ac:dyDescent="0.3">
      <c r="C3" s="20" t="s">
        <v>19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6" x14ac:dyDescent="0.25">
      <c r="A4" s="21" t="s">
        <v>20</v>
      </c>
      <c r="B4" s="22"/>
      <c r="C4" s="21" t="s">
        <v>7</v>
      </c>
      <c r="D4" s="22"/>
      <c r="E4" s="21" t="s">
        <v>8</v>
      </c>
      <c r="F4" s="22"/>
      <c r="G4" s="21" t="s">
        <v>9</v>
      </c>
      <c r="H4" s="22"/>
      <c r="I4" s="21" t="s">
        <v>10</v>
      </c>
      <c r="J4" s="22"/>
      <c r="K4" s="21" t="s">
        <v>11</v>
      </c>
      <c r="L4" s="22"/>
      <c r="M4" s="21" t="s">
        <v>12</v>
      </c>
      <c r="N4" s="22"/>
      <c r="O4" s="21" t="s">
        <v>13</v>
      </c>
      <c r="P4" s="22"/>
    </row>
    <row r="5" spans="1:16" x14ac:dyDescent="0.25">
      <c r="A5" s="7" t="s">
        <v>0</v>
      </c>
      <c r="B5" s="17" t="s">
        <v>2</v>
      </c>
      <c r="C5" s="7" t="s">
        <v>18</v>
      </c>
      <c r="D5" s="8" t="s">
        <v>1</v>
      </c>
      <c r="E5" s="7" t="s">
        <v>18</v>
      </c>
      <c r="F5" s="8" t="s">
        <v>1</v>
      </c>
      <c r="G5" s="7" t="s">
        <v>18</v>
      </c>
      <c r="H5" s="8" t="s">
        <v>1</v>
      </c>
      <c r="I5" s="7" t="s">
        <v>18</v>
      </c>
      <c r="J5" s="8" t="s">
        <v>1</v>
      </c>
      <c r="K5" s="7" t="s">
        <v>18</v>
      </c>
      <c r="L5" s="8" t="s">
        <v>1</v>
      </c>
      <c r="M5" s="7" t="s">
        <v>18</v>
      </c>
      <c r="N5" s="8" t="s">
        <v>1</v>
      </c>
      <c r="O5" s="7" t="s">
        <v>18</v>
      </c>
      <c r="P5" s="8" t="s">
        <v>1</v>
      </c>
    </row>
    <row r="6" spans="1:16" x14ac:dyDescent="0.25">
      <c r="A6" s="18">
        <v>4520</v>
      </c>
      <c r="B6" s="15" t="s">
        <v>5</v>
      </c>
      <c r="C6" s="3">
        <v>60</v>
      </c>
      <c r="D6" s="5">
        <f>C6/$C$2</f>
        <v>0.8571428571428571</v>
      </c>
      <c r="E6" s="3">
        <v>65</v>
      </c>
      <c r="F6" s="5">
        <f>E6/$C$2</f>
        <v>0.9285714285714286</v>
      </c>
      <c r="G6" s="3">
        <v>55</v>
      </c>
      <c r="H6" s="5">
        <f>G6/$C$2</f>
        <v>0.7857142857142857</v>
      </c>
      <c r="I6" s="3">
        <v>65</v>
      </c>
      <c r="J6" s="5">
        <f>I6/$C$2</f>
        <v>0.9285714285714286</v>
      </c>
      <c r="K6" s="3">
        <v>62</v>
      </c>
      <c r="L6" s="5">
        <f>K6/$C$2</f>
        <v>0.88571428571428568</v>
      </c>
      <c r="M6" s="3">
        <v>50</v>
      </c>
      <c r="N6" s="5">
        <f>M6/$C$2</f>
        <v>0.7142857142857143</v>
      </c>
      <c r="O6" s="3"/>
      <c r="P6" s="5"/>
    </row>
    <row r="7" spans="1:16" x14ac:dyDescent="0.25">
      <c r="A7" s="18">
        <v>3240</v>
      </c>
      <c r="B7" s="15" t="s">
        <v>4</v>
      </c>
      <c r="C7" s="3">
        <v>35</v>
      </c>
      <c r="D7" s="5">
        <f t="shared" ref="D7:F15" si="0">C7/$C$2</f>
        <v>0.5</v>
      </c>
      <c r="E7" s="3">
        <v>57</v>
      </c>
      <c r="F7" s="5">
        <f t="shared" si="0"/>
        <v>0.81428571428571428</v>
      </c>
      <c r="G7" s="3"/>
      <c r="H7" s="5"/>
      <c r="I7" s="3">
        <v>60</v>
      </c>
      <c r="J7" s="5">
        <f t="shared" ref="J7" si="1">I7/$C$2</f>
        <v>0.8571428571428571</v>
      </c>
      <c r="K7" s="3"/>
      <c r="L7" s="5"/>
      <c r="M7" s="3">
        <v>55</v>
      </c>
      <c r="N7" s="5">
        <f t="shared" ref="N7" si="2">M7/$C$2</f>
        <v>0.7857142857142857</v>
      </c>
      <c r="O7" s="3"/>
      <c r="P7" s="5"/>
    </row>
    <row r="8" spans="1:16" x14ac:dyDescent="0.25">
      <c r="A8" s="18">
        <v>425</v>
      </c>
      <c r="B8" s="15" t="s">
        <v>3</v>
      </c>
      <c r="C8" s="3">
        <v>50</v>
      </c>
      <c r="D8" s="5">
        <f t="shared" si="0"/>
        <v>0.7142857142857143</v>
      </c>
      <c r="E8" s="3">
        <v>70</v>
      </c>
      <c r="F8" s="5">
        <f t="shared" si="0"/>
        <v>1</v>
      </c>
      <c r="G8" s="3">
        <v>48</v>
      </c>
      <c r="H8" s="5">
        <f t="shared" ref="H8" si="3">G8/$C$2</f>
        <v>0.68571428571428572</v>
      </c>
      <c r="I8" s="3">
        <v>66</v>
      </c>
      <c r="J8" s="5">
        <f t="shared" ref="J8" si="4">I8/$C$2</f>
        <v>0.94285714285714284</v>
      </c>
      <c r="K8" s="3">
        <v>68</v>
      </c>
      <c r="L8" s="5">
        <f t="shared" ref="L8" si="5">K8/$C$2</f>
        <v>0.97142857142857142</v>
      </c>
      <c r="M8" s="3"/>
      <c r="N8" s="5"/>
      <c r="O8" s="3">
        <v>55</v>
      </c>
      <c r="P8" s="5">
        <f t="shared" ref="P8" si="6">O8/$C$2</f>
        <v>0.7857142857142857</v>
      </c>
    </row>
    <row r="9" spans="1:16" x14ac:dyDescent="0.25">
      <c r="A9" s="18">
        <v>345</v>
      </c>
      <c r="B9" s="15" t="s">
        <v>6</v>
      </c>
      <c r="C9" s="3">
        <v>69</v>
      </c>
      <c r="D9" s="5">
        <f t="shared" si="0"/>
        <v>0.98571428571428577</v>
      </c>
      <c r="E9" s="3">
        <v>70</v>
      </c>
      <c r="F9" s="5">
        <f t="shared" si="0"/>
        <v>1</v>
      </c>
      <c r="G9" s="3">
        <v>61</v>
      </c>
      <c r="H9" s="5">
        <f t="shared" ref="H9" si="7">G9/$C$2</f>
        <v>0.87142857142857144</v>
      </c>
      <c r="I9" s="3">
        <v>66</v>
      </c>
      <c r="J9" s="5">
        <f t="shared" ref="J9" si="8">I9/$C$2</f>
        <v>0.94285714285714284</v>
      </c>
      <c r="K9" s="3">
        <v>70</v>
      </c>
      <c r="L9" s="5">
        <f t="shared" ref="L9" si="9">K9/$C$2</f>
        <v>1</v>
      </c>
      <c r="M9" s="3">
        <v>68</v>
      </c>
      <c r="N9" s="5">
        <f t="shared" ref="N9" si="10">M9/$C$2</f>
        <v>0.97142857142857142</v>
      </c>
      <c r="O9" s="3">
        <v>67</v>
      </c>
      <c r="P9" s="5">
        <f t="shared" ref="P9" si="11">O9/$C$2</f>
        <v>0.95714285714285718</v>
      </c>
    </row>
    <row r="10" spans="1:16" x14ac:dyDescent="0.25">
      <c r="A10" s="18">
        <v>3340</v>
      </c>
      <c r="B10" s="15" t="s">
        <v>4</v>
      </c>
      <c r="C10" s="3">
        <v>45</v>
      </c>
      <c r="D10" s="5">
        <f t="shared" si="0"/>
        <v>0.6428571428571429</v>
      </c>
      <c r="E10" s="3">
        <v>61</v>
      </c>
      <c r="F10" s="5">
        <f t="shared" si="0"/>
        <v>0.87142857142857144</v>
      </c>
      <c r="G10" s="3">
        <v>64</v>
      </c>
      <c r="H10" s="5">
        <f t="shared" ref="H10" si="12">G10/$C$2</f>
        <v>0.91428571428571426</v>
      </c>
      <c r="I10" s="3">
        <v>45</v>
      </c>
      <c r="J10" s="5">
        <f t="shared" ref="J10" si="13">I10/$C$2</f>
        <v>0.6428571428571429</v>
      </c>
      <c r="K10" s="3">
        <v>48</v>
      </c>
      <c r="L10" s="5">
        <f t="shared" ref="L10" si="14">K10/$C$2</f>
        <v>0.68571428571428572</v>
      </c>
      <c r="M10" s="3">
        <v>66</v>
      </c>
      <c r="N10" s="5">
        <f t="shared" ref="N10" si="15">M10/$C$2</f>
        <v>0.94285714285714284</v>
      </c>
      <c r="O10" s="3"/>
      <c r="P10" s="5"/>
    </row>
    <row r="11" spans="1:16" x14ac:dyDescent="0.25">
      <c r="A11" s="18">
        <v>418</v>
      </c>
      <c r="B11" s="15" t="s">
        <v>15</v>
      </c>
      <c r="C11" s="3">
        <v>65</v>
      </c>
      <c r="D11" s="5">
        <f t="shared" si="0"/>
        <v>0.9285714285714286</v>
      </c>
      <c r="E11" s="3">
        <v>67</v>
      </c>
      <c r="F11" s="5">
        <f t="shared" si="0"/>
        <v>0.95714285714285718</v>
      </c>
      <c r="G11" s="3">
        <v>58</v>
      </c>
      <c r="H11" s="5">
        <f t="shared" ref="H11" si="16">G11/$C$2</f>
        <v>0.82857142857142863</v>
      </c>
      <c r="I11" s="3">
        <v>66</v>
      </c>
      <c r="J11" s="5">
        <f t="shared" ref="J11" si="17">I11/$C$2</f>
        <v>0.94285714285714284</v>
      </c>
      <c r="K11" s="3">
        <v>55</v>
      </c>
      <c r="L11" s="5">
        <f t="shared" ref="L11" si="18">K11/$C$2</f>
        <v>0.7857142857142857</v>
      </c>
      <c r="M11" s="3">
        <v>69</v>
      </c>
      <c r="N11" s="5">
        <f t="shared" ref="N11" si="19">M11/$C$2</f>
        <v>0.98571428571428577</v>
      </c>
      <c r="O11" s="3">
        <v>66</v>
      </c>
      <c r="P11" s="5">
        <f t="shared" ref="P11" si="20">O11/$C$2</f>
        <v>0.94285714285714284</v>
      </c>
    </row>
    <row r="12" spans="1:16" x14ac:dyDescent="0.25">
      <c r="A12" s="18">
        <v>4526</v>
      </c>
      <c r="B12" s="15" t="s">
        <v>3</v>
      </c>
      <c r="C12" s="3">
        <v>68</v>
      </c>
      <c r="D12" s="5">
        <f t="shared" si="0"/>
        <v>0.97142857142857142</v>
      </c>
      <c r="E12" s="3">
        <v>70</v>
      </c>
      <c r="F12" s="5">
        <f t="shared" si="0"/>
        <v>1</v>
      </c>
      <c r="G12" s="3">
        <v>58</v>
      </c>
      <c r="H12" s="5">
        <f t="shared" ref="H12" si="21">G12/$C$2</f>
        <v>0.82857142857142863</v>
      </c>
      <c r="I12" s="3"/>
      <c r="J12" s="5"/>
      <c r="K12" s="3">
        <v>63</v>
      </c>
      <c r="L12" s="5">
        <f t="shared" ref="L12" si="22">K12/$C$2</f>
        <v>0.9</v>
      </c>
      <c r="M12" s="3">
        <v>70</v>
      </c>
      <c r="N12" s="5">
        <f t="shared" ref="N12" si="23">M12/$C$2</f>
        <v>1</v>
      </c>
      <c r="O12" s="3">
        <v>68</v>
      </c>
      <c r="P12" s="5">
        <f t="shared" ref="P12" si="24">O12/$C$2</f>
        <v>0.97142857142857142</v>
      </c>
    </row>
    <row r="13" spans="1:16" x14ac:dyDescent="0.25">
      <c r="A13" s="18">
        <v>300</v>
      </c>
      <c r="B13" s="15" t="s">
        <v>6</v>
      </c>
      <c r="C13" s="3">
        <v>70</v>
      </c>
      <c r="D13" s="5">
        <f t="shared" si="0"/>
        <v>1</v>
      </c>
      <c r="E13" s="3">
        <v>70</v>
      </c>
      <c r="F13" s="5">
        <f t="shared" si="0"/>
        <v>1</v>
      </c>
      <c r="G13" s="3"/>
      <c r="H13" s="5"/>
      <c r="I13" s="3">
        <v>61</v>
      </c>
      <c r="J13" s="5">
        <f t="shared" ref="J13" si="25">I13/$C$2</f>
        <v>0.87142857142857144</v>
      </c>
      <c r="K13" s="3">
        <v>70</v>
      </c>
      <c r="L13" s="5">
        <f t="shared" ref="L13" si="26">K13/$C$2</f>
        <v>1</v>
      </c>
      <c r="M13" s="3">
        <v>59</v>
      </c>
      <c r="N13" s="5">
        <f t="shared" ref="N13" si="27">M13/$C$2</f>
        <v>0.84285714285714286</v>
      </c>
      <c r="O13" s="3"/>
      <c r="P13" s="5"/>
    </row>
    <row r="14" spans="1:16" x14ac:dyDescent="0.25">
      <c r="A14" s="18">
        <v>322</v>
      </c>
      <c r="B14" s="15" t="s">
        <v>5</v>
      </c>
      <c r="C14" s="3">
        <v>70</v>
      </c>
      <c r="D14" s="5">
        <f t="shared" si="0"/>
        <v>1</v>
      </c>
      <c r="E14" s="3">
        <v>60</v>
      </c>
      <c r="F14" s="5">
        <f t="shared" si="0"/>
        <v>0.8571428571428571</v>
      </c>
      <c r="G14" s="3">
        <v>48</v>
      </c>
      <c r="H14" s="5">
        <f t="shared" ref="H14" si="28">G14/$C$2</f>
        <v>0.68571428571428572</v>
      </c>
      <c r="I14" s="3"/>
      <c r="J14" s="5"/>
      <c r="K14" s="3">
        <v>65</v>
      </c>
      <c r="L14" s="5">
        <f t="shared" ref="L14" si="29">K14/$C$2</f>
        <v>0.9285714285714286</v>
      </c>
      <c r="M14" s="3">
        <v>68</v>
      </c>
      <c r="N14" s="5">
        <f t="shared" ref="N14" si="30">M14/$C$2</f>
        <v>0.97142857142857142</v>
      </c>
      <c r="O14" s="3">
        <v>69</v>
      </c>
      <c r="P14" s="5">
        <f t="shared" ref="P14" si="31">O14/$C$2</f>
        <v>0.98571428571428577</v>
      </c>
    </row>
    <row r="15" spans="1:16" x14ac:dyDescent="0.25">
      <c r="A15" s="19">
        <v>349</v>
      </c>
      <c r="B15" s="16" t="s">
        <v>6</v>
      </c>
      <c r="C15" s="4">
        <v>70</v>
      </c>
      <c r="D15" s="6">
        <f t="shared" si="0"/>
        <v>1</v>
      </c>
      <c r="E15" s="4">
        <v>64</v>
      </c>
      <c r="F15" s="6">
        <f t="shared" si="0"/>
        <v>0.91428571428571426</v>
      </c>
      <c r="G15" s="4">
        <v>67</v>
      </c>
      <c r="H15" s="6">
        <f t="shared" ref="H15" si="32">G15/$C$2</f>
        <v>0.95714285714285718</v>
      </c>
      <c r="I15" s="4"/>
      <c r="J15" s="6"/>
      <c r="K15" s="4">
        <v>66</v>
      </c>
      <c r="L15" s="6">
        <f t="shared" ref="L15" si="33">K15/$C$2</f>
        <v>0.94285714285714284</v>
      </c>
      <c r="M15" s="4">
        <v>70</v>
      </c>
      <c r="N15" s="6">
        <f t="shared" ref="N15" si="34">M15/$C$2</f>
        <v>1</v>
      </c>
      <c r="O15" s="4">
        <v>55</v>
      </c>
      <c r="P15" s="6">
        <f t="shared" ref="P15" si="35">O15/$C$2</f>
        <v>0.7857142857142857</v>
      </c>
    </row>
    <row r="17" spans="1:16" ht="18.75" x14ac:dyDescent="0.3">
      <c r="A17" s="2"/>
      <c r="C17" s="20" t="s">
        <v>14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</row>
    <row r="18" spans="1:16" x14ac:dyDescent="0.25">
      <c r="A18" s="9" t="s">
        <v>21</v>
      </c>
      <c r="B18" s="10"/>
      <c r="C18" s="9">
        <f>SUM(C6:C15)</f>
        <v>602</v>
      </c>
      <c r="D18" s="10"/>
      <c r="E18" s="9">
        <f>SUM(E6:E15)</f>
        <v>654</v>
      </c>
      <c r="F18" s="10"/>
      <c r="G18" s="9">
        <f>SUM(G6:G15)</f>
        <v>459</v>
      </c>
      <c r="H18" s="10"/>
      <c r="I18" s="9">
        <f>SUM(I6:I15)</f>
        <v>429</v>
      </c>
      <c r="J18" s="10"/>
      <c r="K18" s="9">
        <f>SUM(K6:K15)</f>
        <v>567</v>
      </c>
      <c r="L18" s="10"/>
      <c r="M18" s="9">
        <f>SUM(M6:M15)</f>
        <v>575</v>
      </c>
      <c r="N18" s="10"/>
      <c r="O18" s="9">
        <f>SUM(O6:O15)</f>
        <v>380</v>
      </c>
      <c r="P18" s="10"/>
    </row>
    <row r="19" spans="1:16" x14ac:dyDescent="0.25">
      <c r="A19" s="11" t="s">
        <v>22</v>
      </c>
      <c r="B19" s="15"/>
      <c r="C19" s="11">
        <f>AVERAGE(C6:C15)</f>
        <v>60.2</v>
      </c>
      <c r="D19" s="12">
        <f>AVERAGE(D6:D15)</f>
        <v>0.8600000000000001</v>
      </c>
      <c r="E19" s="11">
        <f>AVERAGE(E6:E15)</f>
        <v>65.400000000000006</v>
      </c>
      <c r="F19" s="12">
        <f>AVERAGE(F6:F15)</f>
        <v>0.93428571428571439</v>
      </c>
      <c r="G19" s="11">
        <f>AVERAGE(G6:G15)</f>
        <v>57.375</v>
      </c>
      <c r="H19" s="12">
        <f>AVERAGE(H6:H15)</f>
        <v>0.81964285714285712</v>
      </c>
      <c r="I19" s="11">
        <f>AVERAGE(I6:I15)</f>
        <v>61.285714285714285</v>
      </c>
      <c r="J19" s="12">
        <f>AVERAGE(J6:J15)</f>
        <v>0.87551020408163283</v>
      </c>
      <c r="K19" s="11">
        <f>AVERAGE(K6:K15)</f>
        <v>63</v>
      </c>
      <c r="L19" s="12">
        <f>AVERAGE(L6:L15)</f>
        <v>0.89999999999999991</v>
      </c>
      <c r="M19" s="11">
        <f>AVERAGE(M6:M15)</f>
        <v>63.888888888888886</v>
      </c>
      <c r="N19" s="12">
        <f>AVERAGE(N6:N15)</f>
        <v>0.91269841269841279</v>
      </c>
      <c r="O19" s="11">
        <f>AVERAGE(O6:O15)</f>
        <v>63.333333333333336</v>
      </c>
      <c r="P19" s="12">
        <f>AVERAGE(P6:P15)</f>
        <v>0.90476190476190477</v>
      </c>
    </row>
    <row r="20" spans="1:16" x14ac:dyDescent="0.25">
      <c r="A20" s="11" t="s">
        <v>23</v>
      </c>
      <c r="B20" s="15"/>
      <c r="C20" s="11">
        <f>MEDIAN(C6:C15)</f>
        <v>66.5</v>
      </c>
      <c r="D20" s="12">
        <f>MEDIAN(D6:D15)</f>
        <v>0.95</v>
      </c>
      <c r="E20" s="11">
        <f>MEDIAN(E6:E15)</f>
        <v>66</v>
      </c>
      <c r="F20" s="12">
        <f>MEDIAN(F6:F15)</f>
        <v>0.94285714285714284</v>
      </c>
      <c r="G20" s="11">
        <f>MEDIAN(G6:G15)</f>
        <v>58</v>
      </c>
      <c r="H20" s="12">
        <f>MEDIAN(H6:H15)</f>
        <v>0.82857142857142863</v>
      </c>
      <c r="I20" s="11">
        <f>MEDIAN(I6:I15)</f>
        <v>65</v>
      </c>
      <c r="J20" s="12">
        <f>MEDIAN(J6:J15)</f>
        <v>0.9285714285714286</v>
      </c>
      <c r="K20" s="11">
        <f>MEDIAN(K6:K15)</f>
        <v>65</v>
      </c>
      <c r="L20" s="12">
        <f>MEDIAN(L6:L15)</f>
        <v>0.9285714285714286</v>
      </c>
      <c r="M20" s="11">
        <f>MEDIAN(M6:M15)</f>
        <v>68</v>
      </c>
      <c r="N20" s="12">
        <f>MEDIAN(N6:N15)</f>
        <v>0.97142857142857142</v>
      </c>
      <c r="O20" s="11">
        <f>MEDIAN(O6:O15)</f>
        <v>66.5</v>
      </c>
      <c r="P20" s="12">
        <f>MEDIAN(P6:P15)</f>
        <v>0.95</v>
      </c>
    </row>
    <row r="21" spans="1:16" x14ac:dyDescent="0.25">
      <c r="A21" s="11" t="s">
        <v>24</v>
      </c>
      <c r="B21" s="15"/>
      <c r="C21" s="11">
        <f>MIN(C6:C15)</f>
        <v>35</v>
      </c>
      <c r="D21" s="12">
        <f>MIN(D6:D15)</f>
        <v>0.5</v>
      </c>
      <c r="E21" s="11">
        <f>MIN(E6:E15)</f>
        <v>57</v>
      </c>
      <c r="F21" s="12">
        <f>MIN(F6:F15)</f>
        <v>0.81428571428571428</v>
      </c>
      <c r="G21" s="11">
        <f>MIN(G6:G15)</f>
        <v>48</v>
      </c>
      <c r="H21" s="12">
        <f>MIN(H6:H15)</f>
        <v>0.68571428571428572</v>
      </c>
      <c r="I21" s="11">
        <f>MIN(I6:I15)</f>
        <v>45</v>
      </c>
      <c r="J21" s="12">
        <f>MIN(J6:J15)</f>
        <v>0.6428571428571429</v>
      </c>
      <c r="K21" s="11">
        <f>MIN(K6:K15)</f>
        <v>48</v>
      </c>
      <c r="L21" s="12">
        <f>MIN(L6:L15)</f>
        <v>0.68571428571428572</v>
      </c>
      <c r="M21" s="11">
        <f>MIN(M6:M15)</f>
        <v>50</v>
      </c>
      <c r="N21" s="12">
        <f>MIN(N6:N15)</f>
        <v>0.7142857142857143</v>
      </c>
      <c r="O21" s="11">
        <f>MIN(O6:O15)</f>
        <v>55</v>
      </c>
      <c r="P21" s="12">
        <f>MIN(P6:P15)</f>
        <v>0.7857142857142857</v>
      </c>
    </row>
    <row r="22" spans="1:16" x14ac:dyDescent="0.25">
      <c r="A22" s="11" t="s">
        <v>25</v>
      </c>
      <c r="B22" s="15"/>
      <c r="C22" s="11">
        <f>MAX(C6:C15)</f>
        <v>70</v>
      </c>
      <c r="D22" s="12">
        <f>MAX(D6:D15)</f>
        <v>1</v>
      </c>
      <c r="E22" s="11">
        <f>MAX(E6:E15)</f>
        <v>70</v>
      </c>
      <c r="F22" s="12">
        <f>MAX(F6:F15)</f>
        <v>1</v>
      </c>
      <c r="G22" s="11">
        <f>MAX(G6:G15)</f>
        <v>67</v>
      </c>
      <c r="H22" s="12">
        <f>MAX(H6:H15)</f>
        <v>0.95714285714285718</v>
      </c>
      <c r="I22" s="11">
        <f>MAX(I6:I15)</f>
        <v>66</v>
      </c>
      <c r="J22" s="12">
        <f>MAX(J6:J15)</f>
        <v>0.94285714285714284</v>
      </c>
      <c r="K22" s="11">
        <f>MAX(K6:K15)</f>
        <v>70</v>
      </c>
      <c r="L22" s="12">
        <f>MAX(L6:L15)</f>
        <v>1</v>
      </c>
      <c r="M22" s="11">
        <f>MAX(M6:M15)</f>
        <v>70</v>
      </c>
      <c r="N22" s="12">
        <f>MAX(N6:N15)</f>
        <v>1</v>
      </c>
      <c r="O22" s="11">
        <f>MAX(O6:O15)</f>
        <v>69</v>
      </c>
      <c r="P22" s="12">
        <f>MAX(P6:P15)</f>
        <v>0.98571428571428577</v>
      </c>
    </row>
    <row r="23" spans="1:16" x14ac:dyDescent="0.25">
      <c r="A23" s="13" t="s">
        <v>26</v>
      </c>
      <c r="B23" s="16"/>
      <c r="C23" s="13">
        <f>COUNT(C6:C15)</f>
        <v>10</v>
      </c>
      <c r="D23" s="14"/>
      <c r="E23" s="13">
        <f>COUNT(E6:E15)</f>
        <v>10</v>
      </c>
      <c r="F23" s="14"/>
      <c r="G23" s="13">
        <f>COUNT(G6:G15)</f>
        <v>8</v>
      </c>
      <c r="H23" s="14"/>
      <c r="I23" s="13">
        <f>COUNT(I6:I15)</f>
        <v>7</v>
      </c>
      <c r="J23" s="14"/>
      <c r="K23" s="13">
        <f>COUNT(K6:K15)</f>
        <v>9</v>
      </c>
      <c r="L23" s="14"/>
      <c r="M23" s="13">
        <f>COUNT(M6:M15)</f>
        <v>9</v>
      </c>
      <c r="N23" s="14"/>
      <c r="O23" s="13">
        <f>COUNT(O6:O15)</f>
        <v>6</v>
      </c>
      <c r="P23" s="14"/>
    </row>
  </sheetData>
  <mergeCells count="12">
    <mergeCell ref="C17:P17"/>
    <mergeCell ref="C3:P3"/>
    <mergeCell ref="O4:P4"/>
    <mergeCell ref="A2:B2"/>
    <mergeCell ref="A1:P1"/>
    <mergeCell ref="C4:D4"/>
    <mergeCell ref="E4:F4"/>
    <mergeCell ref="G4:H4"/>
    <mergeCell ref="I4:J4"/>
    <mergeCell ref="K4:L4"/>
    <mergeCell ref="M4:N4"/>
    <mergeCell ref="A4:B4"/>
  </mergeCells>
  <pageMargins left="0.2" right="0.2" top="0.4" bottom="0.2" header="0.3" footer="0.3"/>
  <pageSetup orientation="landscape" r:id="rId1"/>
  <headerFoot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Exploring Series</dc:creator>
  <cp:lastModifiedBy>Nicholas Burk</cp:lastModifiedBy>
  <cp:lastPrinted>2009-05-16T23:34:37Z</cp:lastPrinted>
  <dcterms:created xsi:type="dcterms:W3CDTF">2009-05-16T22:19:01Z</dcterms:created>
  <dcterms:modified xsi:type="dcterms:W3CDTF">2011-09-28T00:29:22Z</dcterms:modified>
</cp:coreProperties>
</file>